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5\2. ŞUBAT\"/>
    </mc:Choice>
  </mc:AlternateContent>
  <xr:revisionPtr revIDLastSave="0" documentId="13_ncr:1_{125C1A61-8390-4CEB-BD3C-6B7FB90AB6D1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<sst xmlns="http://schemas.openxmlformats.org/spreadsheetml/2006/main" count="51" uniqueCount="44">
  <si>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</si>
  <si>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</si>
  <si>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</si>
  <si>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</si>
  <si>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</si>
  <si>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</si>
  <si>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</si>
  <si>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</si>
  <si>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</si>
  <si>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</si>
  <si>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</si>
  <si>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</si>
  <si>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</si>
  <si>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</si>
  <si>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</si>
  <si>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</si>
  <si>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</si>
  <si>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</si>
  <si>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</si>
  <si>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</si>
  <si>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</si>
  <si>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</si>
  <si>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</si>
  <si>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</si>
  <si>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</si>
  <si>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</si>
  <si>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</si>
  <si>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</si>
  <si>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</si>
  <si>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</si>
  <si>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</si>
  <si>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</si>
  <si>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</si>
  <si>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</si>
  <si>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</si>
  <si>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</si>
  <si>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KONAKLAMA</t>
  </si>
  <si>
    <t>HGS</t>
  </si>
  <si>
    <t>DİYARBAKIR - BATMAN SEFERİ</t>
  </si>
  <si>
    <t>ÖZGÜVEN PROFİL</t>
  </si>
  <si>
    <t>ES DEMİR</t>
  </si>
  <si>
    <t>HERMES</t>
  </si>
  <si>
    <t>ARSLAN METAL</t>
  </si>
  <si>
    <t>42 FPH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</si>
</sst>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H9" sqref="H9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31</v>
      </c>
      <c r="C2" s="67"/>
      <c r="D2" s="2" t="s">
        <v>2</v>
      </c>
      <c r="E2" s="68" t="s">
        <v>38</v>
      </c>
      <c r="F2" s="68"/>
      <c r="G2" s="68"/>
      <c r="H2" s="68"/>
      <c r="I2" s="68"/>
      <c r="J2" s="68"/>
      <c r="K2" s="3" t="s">
        <v>3</v>
      </c>
      <c r="L2" s="4">
        <v>45708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39</v>
      </c>
      <c r="B5" s="61"/>
      <c r="C5" s="48">
        <v>45709</v>
      </c>
      <c r="D5" s="11"/>
      <c r="E5" s="12">
        <v>57065</v>
      </c>
      <c r="F5" s="1"/>
      <c r="G5" s="13" t="str">
        <f t="shared" ref="G5" si="0">IF(A5="","",(A5))</f>
        <v>ÖZGÜVEN PROFİL</v>
      </c>
      <c r="H5" s="12"/>
      <c r="I5" s="12"/>
      <c r="J5" s="12"/>
      <c r="K5" s="12">
        <f>IF(G5="","",SUM(E5-H5-I5-J5))</f>
        <v>57065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 t="s">
        <v>40</v>
      </c>
      <c r="B6" s="61"/>
      <c r="C6" s="48">
        <v>45709</v>
      </c>
      <c r="D6" s="11"/>
      <c r="E6" s="12">
        <v>49500</v>
      </c>
      <c r="F6" s="1"/>
      <c r="G6" s="13" t="str">
        <f>IF(A6="","",(A6))</f>
        <v>ES DEMİR</v>
      </c>
      <c r="H6" s="12"/>
      <c r="I6" s="12"/>
      <c r="J6" s="12"/>
      <c r="K6" s="12">
        <f t="shared" ref="K6:K19" si="1">IF(G6="","",SUM(E6-H6-I6-J6))</f>
        <v>49500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 t="s">
        <v>41</v>
      </c>
      <c r="B7" s="61"/>
      <c r="C7" s="48">
        <v>45678</v>
      </c>
      <c r="D7" s="11"/>
      <c r="E7" s="12">
        <v>28500</v>
      </c>
      <c r="F7" s="1"/>
      <c r="G7" s="13" t="str">
        <f>IF(A7="","",(A7))</f>
        <v>HERMES</v>
      </c>
      <c r="H7" s="12"/>
      <c r="I7" s="12"/>
      <c r="J7" s="12"/>
      <c r="K7" s="12">
        <f t="shared" si="1"/>
        <v>28500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 t="s">
        <v>42</v>
      </c>
      <c r="B8" s="61"/>
      <c r="C8" s="48">
        <v>45678</v>
      </c>
      <c r="D8" s="11"/>
      <c r="E8" s="12">
        <v>102200</v>
      </c>
      <c r="F8" s="1"/>
      <c r="G8" s="13" t="str">
        <f t="shared" ref="G8:G19" si="3">IF(A8="","",(A8))</f>
        <v>ARSLAN METAL</v>
      </c>
      <c r="H8" s="12">
        <v>9000</v>
      </c>
      <c r="I8" s="12"/>
      <c r="J8" s="12"/>
      <c r="K8" s="12">
        <f t="shared" si="1"/>
        <v>93200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16353.91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43</v>
      </c>
      <c r="C22" s="27"/>
      <c r="D22" s="16" t="s">
        <v>16</v>
      </c>
      <c r="E22" s="17">
        <f>SUM(E5:E21)</f>
        <v>237265</v>
      </c>
      <c r="F22" s="1"/>
      <c r="G22" s="16" t="s">
        <v>16</v>
      </c>
      <c r="H22" s="17">
        <f>SUM(H5:H19)</f>
        <v>9000</v>
      </c>
      <c r="I22" s="17">
        <f>SUM(I5:I21)</f>
        <v>0</v>
      </c>
      <c r="J22" s="17">
        <f>SUM(J5:J21)</f>
        <v>0</v>
      </c>
      <c r="K22" s="17">
        <f>SUM(K5:K21)</f>
        <v>228265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465502</v>
      </c>
      <c r="D25" s="18">
        <v>467472</v>
      </c>
      <c r="E25" s="19">
        <f>IF(C25="","",SUM(D25-C25))</f>
        <v>1970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12493.91</v>
      </c>
      <c r="D26" s="21"/>
      <c r="E26" s="20">
        <f>IF(C26="","",SUM(C26/E25))</f>
        <v>6.3420862944162435</v>
      </c>
      <c r="F26" s="1"/>
      <c r="G26" s="11" t="s">
        <v>25</v>
      </c>
      <c r="H26" s="12">
        <v>12493.91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16353.91</v>
      </c>
      <c r="D27" s="21"/>
      <c r="E27" s="22">
        <f>SUM(C27/E22)</f>
        <v>6.892676964575474E-2</v>
      </c>
      <c r="F27" s="1"/>
      <c r="G27" s="11" t="s">
        <v>27</v>
      </c>
      <c r="H27" s="12">
        <v>1360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>
        <v>2500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 t="s">
        <v>37</v>
      </c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IF(H22="","",SUM(H26:H32))</f>
        <v>16353.91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-7353.91</v>
      </c>
      <c r="D36" s="1"/>
      <c r="E36" s="1"/>
      <c r="F36" s="1"/>
      <c r="G36" s="26" t="s">
        <v>30</v>
      </c>
      <c r="H36" s="15">
        <f>IF(H33="","",SUM(H22-H33))</f>
        <v>-7353.91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2024-09-30T05:57:09Z</cp:lastPrinted>
  <dcterms:created xsi:type="dcterms:W3CDTF">2022-08-24T05:29:34Z</dcterms:created>
  <dcterms:modified xsi:type="dcterms:W3CDTF">2025-02-24T10:47:05Z</dcterms:modified>
</cp:coreProperties>
</file>